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Ульян 12 4 кат (голос)" sheetId="1" r:id="rId1"/>
  </sheets>
  <externalReferences>
    <externalReference r:id="rId2"/>
  </externalReferences>
  <definedNames>
    <definedName name="Z_34DE7953_6351_4043_AF0F_B57C163275A5_.wvu.PrintArea" localSheetId="0" hidden="1">'Ульян 12 4 кат (голос)'!$A$1:$G$94</definedName>
    <definedName name="Z_34DE7953_6351_4043_AF0F_B57C163275A5_.wvu.Rows" localSheetId="0" hidden="1">'Ульян 12 4 кат (голос)'!$25:$25,'Ульян 12 4 кат (голос)'!$74:$79</definedName>
    <definedName name="Z_70B5A381_0726_4FFC_AC17_C39805B22ABF_.wvu.PrintArea" localSheetId="0" hidden="1">'Ульян 12 4 кат (голос)'!$A$1:$G$94</definedName>
    <definedName name="Z_70B5A381_0726_4FFC_AC17_C39805B22ABF_.wvu.Rows" localSheetId="0" hidden="1">'Ульян 12 4 кат (голос)'!$25:$25,'Ульян 12 4 кат (голос)'!$74:$79</definedName>
    <definedName name="Z_7CE7353B_D7FE_4E0F_A5FD_2886423156B2_.wvu.PrintArea" localSheetId="0" hidden="1">'Ульян 12 4 кат (голос)'!$A$1:$G$94</definedName>
    <definedName name="Z_7CE7353B_D7FE_4E0F_A5FD_2886423156B2_.wvu.Rows" localSheetId="0" hidden="1">'Ульян 12 4 кат (голос)'!$25:$25,'Ульян 12 4 кат (голос)'!$74:$79</definedName>
    <definedName name="_xlnm.Print_Area" localSheetId="0">'Ульян 12 4 кат (голос)'!$A$1:$G$94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G25" i="1"/>
  <c r="E26" i="1"/>
  <c r="F26" i="1"/>
  <c r="C34" i="1"/>
  <c r="E41" i="1"/>
  <c r="D63" i="1"/>
  <c r="D72" i="1"/>
  <c r="G24" i="1" s="1"/>
  <c r="E84" i="1"/>
  <c r="D64" i="1" l="1"/>
  <c r="E83" i="1" s="1"/>
  <c r="D62" i="1" l="1"/>
  <c r="D55" i="1" l="1"/>
  <c r="D43" i="1"/>
  <c r="D60" i="1"/>
</calcChain>
</file>

<file path=xl/sharedStrings.xml><?xml version="1.0" encoding="utf-8"?>
<sst xmlns="http://schemas.openxmlformats.org/spreadsheetml/2006/main" count="122" uniqueCount="106">
  <si>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</si>
  <si>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</si>
  <si>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</si>
  <si>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</si>
  <si>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</si>
  <si>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</si>
  <si>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</si>
  <si>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</si>
  <si>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</si>
  <si>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</si>
  <si>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КомСтройМонтаж</t>
  </si>
  <si>
    <t>Ноябрь 2016 г.</t>
  </si>
  <si>
    <t>Замена оконных блоков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</si>
  <si>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</si>
  <si>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</si>
  <si>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</si>
  <si>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</si>
  <si>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</si>
  <si>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</si>
  <si>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</t>
  </si>
  <si>
    <t>Барьер ООО</t>
  </si>
  <si>
    <t>Май 2021 г.</t>
  </si>
  <si>
    <t xml:space="preserve">Ремонт кровли -- Прочее </t>
  </si>
  <si>
    <t>КОМФОРТИС АО</t>
  </si>
  <si>
    <t>Март 2021 г.</t>
  </si>
  <si>
    <t xml:space="preserve">Фасад -- Ремонт фасада </t>
  </si>
  <si>
    <t>Февраль 2021 г.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</si>
  <si>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</si>
  <si>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</si>
  <si>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</si>
  <si>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</si>
  <si>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</si>
  <si>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</si>
  <si>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</si>
  <si>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</si>
  <si>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</si>
  <si>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</si>
  <si>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НН"/ИП Стручков</t>
  </si>
  <si>
    <t>Уборка придомовой территории:уборка мусора из контейнерных площадок, уборка территории</t>
  </si>
  <si>
    <t>Прочие работы по благоустройству</t>
  </si>
  <si>
    <t>ООО "Белинка НН"/ИП Стручков/ООО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</si>
  <si>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</si>
  <si>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2. БЛАГОУСТРОЙСТВО</t>
  </si>
  <si>
    <t>ИП Куликов</t>
  </si>
  <si>
    <t>Дератизация и дезинсекция подвальных помещений</t>
  </si>
  <si>
    <t>АО  "Комфортис"</t>
  </si>
  <si>
    <t>Прочие работы по содержанию общего имущества</t>
  </si>
  <si>
    <t>ООО "КЛС"</t>
  </si>
  <si>
    <t>Замеры сопротивления изоляции</t>
  </si>
  <si>
    <t>ИП Иванов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</si>
  <si>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</si>
  <si>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</si>
  <si>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</si>
  <si>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"Чистый город"</t>
  </si>
  <si>
    <t>Контрольная проверка вентканалов и дымоходов 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</si>
  <si>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</si>
  <si>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</si>
  <si>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</si>
  <si>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</si>
  <si>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</si>
  <si>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</si>
  <si>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 xml:space="preserve"> 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</si>
  <si>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</si>
  <si>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</si>
  <si>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</si>
  <si>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ООО "Мега -Макс"</t>
  </si>
  <si>
    <t>№ 809КО/РВИ от 01.01.2017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</si>
  <si>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</si>
  <si>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</si>
  <si>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</si>
  <si>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</si>
  <si>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</si>
  <si>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</si>
  <si>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</si>
  <si>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</si>
  <si>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</si>
  <si>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</si>
  <si>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</si>
  <si>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</si>
  <si>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</si>
  <si>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</si>
  <si>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</si>
  <si>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</si>
  <si>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</si>
  <si>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</si>
  <si>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</si>
  <si>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</si>
  <si>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</si>
  <si>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</si>
  <si>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</si>
  <si>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</si>
  <si>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</si>
  <si>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</si>
  <si>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28.06.2019г. №1/2019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</si>
  <si>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</si>
  <si>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без лифта и мусоропроводов"</t>
  </si>
  <si>
    <t>"Многоквартирные или жилые дома со всеми видами благоустройства</t>
  </si>
  <si>
    <t>Категория</t>
  </si>
  <si>
    <t>м2</t>
  </si>
  <si>
    <t>Площадь</t>
  </si>
  <si>
    <t>год</t>
  </si>
  <si>
    <t>Год постройки</t>
  </si>
  <si>
    <t>ул.Ульянова дом № 12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</si>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</sst>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i/>
      <sz val="8"/>
      <color theme="1"/>
      <name val="Arial Narrow"/>
      <family val="2"/>
      <charset val="204"/>
    </font>
    <font>
      <b/>
      <i/>
      <sz val="8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justify" vertical="center"/>
    </xf>
    <xf numFmtId="43" fontId="7" fillId="0" borderId="0" xfId="1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Border="1" applyAlignment="1">
      <alignment horizontal="justify" vertical="top"/>
    </xf>
    <xf numFmtId="43" fontId="7" fillId="0" borderId="0" xfId="1" applyFont="1" applyFill="1" applyBorder="1" applyAlignment="1">
      <alignment horizontal="justify" vertical="top"/>
    </xf>
    <xf numFmtId="43" fontId="7" fillId="0" borderId="0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4" fontId="3" fillId="0" borderId="2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43" fontId="3" fillId="0" borderId="0" xfId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/>
    </xf>
    <xf numFmtId="43" fontId="3" fillId="0" borderId="8" xfId="1" applyFont="1" applyFill="1" applyBorder="1" applyAlignment="1">
      <alignment horizontal="left" vertical="top"/>
    </xf>
    <xf numFmtId="0" fontId="3" fillId="0" borderId="9" xfId="0" applyNumberFormat="1" applyFont="1" applyFill="1" applyBorder="1" applyAlignment="1">
      <alignment vertical="center" wrapText="1"/>
    </xf>
    <xf numFmtId="0" fontId="3" fillId="0" borderId="1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43" fontId="5" fillId="0" borderId="0" xfId="1" applyFont="1" applyFill="1" applyAlignment="1">
      <alignment horizontal="left" vertical="center"/>
    </xf>
    <xf numFmtId="43" fontId="4" fillId="0" borderId="0" xfId="1" applyFont="1" applyFill="1" applyAlignment="1">
      <alignment horizontal="left" vertical="top"/>
    </xf>
    <xf numFmtId="43" fontId="3" fillId="0" borderId="0" xfId="1" applyFont="1" applyFill="1" applyAlignment="1">
      <alignment horizontal="left" vertical="top"/>
    </xf>
    <xf numFmtId="43" fontId="3" fillId="0" borderId="13" xfId="1" applyFont="1" applyFill="1" applyBorder="1" applyAlignment="1">
      <alignment horizontal="left" vertical="top"/>
    </xf>
    <xf numFmtId="43" fontId="3" fillId="0" borderId="14" xfId="1" applyFont="1" applyFill="1" applyBorder="1" applyAlignment="1">
      <alignment horizontal="left" vertical="top"/>
    </xf>
    <xf numFmtId="43" fontId="10" fillId="0" borderId="14" xfId="1" applyFont="1" applyFill="1" applyBorder="1" applyAlignment="1">
      <alignment horizontal="center" vertical="top"/>
    </xf>
    <xf numFmtId="43" fontId="3" fillId="0" borderId="15" xfId="1" applyFont="1" applyFill="1" applyBorder="1" applyAlignment="1">
      <alignment horizontal="left" vertical="top"/>
    </xf>
    <xf numFmtId="43" fontId="10" fillId="0" borderId="16" xfId="1" applyFont="1" applyFill="1" applyBorder="1" applyAlignment="1">
      <alignment horizontal="left" vertical="top"/>
    </xf>
    <xf numFmtId="43" fontId="10" fillId="0" borderId="17" xfId="1" applyFont="1" applyFill="1" applyBorder="1" applyAlignment="1">
      <alignment horizontal="left" vertical="top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43" fontId="11" fillId="0" borderId="8" xfId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1" fillId="0" borderId="21" xfId="0" applyNumberFormat="1" applyFont="1" applyFill="1" applyBorder="1" applyAlignment="1" applyProtection="1">
      <alignment horizontal="left" vertical="center" wrapText="1"/>
    </xf>
    <xf numFmtId="43" fontId="11" fillId="0" borderId="21" xfId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24" xfId="0" applyNumberFormat="1" applyFont="1" applyFill="1" applyBorder="1" applyAlignment="1" applyProtection="1">
      <alignment horizontal="left" vertical="center" wrapText="1"/>
    </xf>
    <xf numFmtId="43" fontId="11" fillId="0" borderId="24" xfId="1" applyFont="1" applyFill="1" applyBorder="1" applyAlignment="1" applyProtection="1">
      <alignment horizontal="center" vertical="center" wrapText="1"/>
    </xf>
    <xf numFmtId="0" fontId="11" fillId="0" borderId="24" xfId="0" applyNumberFormat="1" applyFont="1" applyFill="1" applyBorder="1" applyAlignment="1" applyProtection="1">
      <alignment horizontal="left" vertical="center" wrapText="1"/>
    </xf>
    <xf numFmtId="0" fontId="11" fillId="0" borderId="25" xfId="0" applyNumberFormat="1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  <xf numFmtId="0" fontId="12" fillId="0" borderId="0" xfId="0" applyFont="1" applyFill="1" applyAlignment="1">
      <alignment horizontal="justify" vertical="center"/>
    </xf>
    <xf numFmtId="43" fontId="12" fillId="0" borderId="0" xfId="1" applyFont="1" applyFill="1" applyAlignment="1">
      <alignment horizontal="justify" vertical="center"/>
    </xf>
    <xf numFmtId="0" fontId="13" fillId="0" borderId="0" xfId="0" applyFont="1" applyFill="1" applyAlignment="1">
      <alignment horizontal="justify" vertical="center"/>
    </xf>
    <xf numFmtId="0" fontId="12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0" fontId="6" fillId="0" borderId="28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14" fillId="0" borderId="0" xfId="0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0" fontId="14" fillId="0" borderId="29" xfId="0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justify" vertical="center"/>
    </xf>
    <xf numFmtId="0" fontId="14" fillId="0" borderId="30" xfId="0" applyFont="1" applyFill="1" applyBorder="1" applyAlignment="1">
      <alignment horizontal="justify" vertical="center"/>
    </xf>
    <xf numFmtId="0" fontId="14" fillId="0" borderId="5" xfId="0" applyFont="1" applyFill="1" applyBorder="1" applyAlignment="1">
      <alignment horizontal="justify" vertical="center"/>
    </xf>
    <xf numFmtId="0" fontId="14" fillId="0" borderId="31" xfId="0" applyFont="1" applyFill="1" applyBorder="1" applyAlignment="1">
      <alignment horizontal="center" vertical="center" wrapText="1"/>
    </xf>
    <xf numFmtId="43" fontId="3" fillId="0" borderId="24" xfId="1" applyFont="1" applyFill="1" applyBorder="1" applyAlignment="1">
      <alignment horizontal="justify" vertical="center"/>
    </xf>
    <xf numFmtId="0" fontId="14" fillId="0" borderId="32" xfId="0" applyFont="1" applyFill="1" applyBorder="1" applyAlignment="1">
      <alignment horizontal="justify" vertical="center"/>
    </xf>
    <xf numFmtId="0" fontId="14" fillId="0" borderId="33" xfId="0" applyFont="1" applyFill="1" applyBorder="1" applyAlignment="1">
      <alignment horizontal="justify" vertical="center"/>
    </xf>
    <xf numFmtId="43" fontId="3" fillId="0" borderId="0" xfId="1" applyFont="1" applyFill="1"/>
    <xf numFmtId="0" fontId="9" fillId="0" borderId="0" xfId="0" applyFont="1" applyFill="1"/>
    <xf numFmtId="43" fontId="15" fillId="0" borderId="26" xfId="0" applyNumberFormat="1" applyFont="1" applyFill="1" applyBorder="1" applyAlignment="1">
      <alignment horizontal="center"/>
    </xf>
    <xf numFmtId="43" fontId="15" fillId="0" borderId="3" xfId="0" applyNumberFormat="1" applyFont="1" applyFill="1" applyBorder="1" applyAlignment="1">
      <alignment horizontal="center"/>
    </xf>
    <xf numFmtId="0" fontId="3" fillId="0" borderId="3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0" fontId="14" fillId="0" borderId="37" xfId="0" applyFont="1" applyFill="1" applyBorder="1" applyAlignment="1">
      <alignment horizontal="justify" vertical="center"/>
    </xf>
    <xf numFmtId="43" fontId="16" fillId="0" borderId="26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justify" vertical="center"/>
    </xf>
    <xf numFmtId="0" fontId="14" fillId="0" borderId="40" xfId="0" applyFont="1" applyFill="1" applyBorder="1" applyAlignment="1">
      <alignment horizontal="justify" vertical="center"/>
    </xf>
    <xf numFmtId="0" fontId="14" fillId="0" borderId="41" xfId="0" applyFont="1" applyFill="1" applyBorder="1" applyAlignment="1">
      <alignment horizontal="left" vertical="center"/>
    </xf>
    <xf numFmtId="0" fontId="14" fillId="0" borderId="42" xfId="0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justify" vertical="center"/>
    </xf>
    <xf numFmtId="0" fontId="14" fillId="0" borderId="6" xfId="0" applyFont="1" applyFill="1" applyBorder="1" applyAlignment="1">
      <alignment horizontal="justify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left" vertical="center"/>
    </xf>
    <xf numFmtId="0" fontId="14" fillId="0" borderId="40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left" vertical="top"/>
    </xf>
    <xf numFmtId="0" fontId="14" fillId="0" borderId="42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justify" vertical="top"/>
    </xf>
    <xf numFmtId="0" fontId="14" fillId="0" borderId="21" xfId="0" applyFont="1" applyFill="1" applyBorder="1" applyAlignment="1">
      <alignment horizontal="justify" vertical="top"/>
    </xf>
    <xf numFmtId="0" fontId="14" fillId="0" borderId="22" xfId="0" applyFont="1" applyFill="1" applyBorder="1" applyAlignment="1">
      <alignment horizontal="justify" vertical="top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justify" vertical="top"/>
    </xf>
    <xf numFmtId="0" fontId="14" fillId="0" borderId="42" xfId="0" applyFont="1" applyFill="1" applyBorder="1" applyAlignment="1">
      <alignment horizontal="justify" vertical="top"/>
    </xf>
    <xf numFmtId="0" fontId="14" fillId="0" borderId="41" xfId="0" applyFont="1" applyFill="1" applyBorder="1" applyAlignment="1">
      <alignment horizontal="justify" vertical="center"/>
    </xf>
    <xf numFmtId="0" fontId="14" fillId="0" borderId="42" xfId="0" applyFont="1" applyFill="1" applyBorder="1" applyAlignment="1">
      <alignment horizontal="justify" vertical="center"/>
    </xf>
    <xf numFmtId="0" fontId="14" fillId="0" borderId="10" xfId="0" applyFont="1" applyFill="1" applyBorder="1" applyAlignment="1">
      <alignment horizontal="justify" vertical="center"/>
    </xf>
    <xf numFmtId="0" fontId="14" fillId="0" borderId="21" xfId="0" applyFont="1" applyFill="1" applyBorder="1" applyAlignment="1">
      <alignment horizontal="justify" vertical="center"/>
    </xf>
    <xf numFmtId="0" fontId="14" fillId="0" borderId="22" xfId="0" applyFont="1" applyFill="1" applyBorder="1" applyAlignment="1">
      <alignment horizontal="justify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justify" vertical="center"/>
    </xf>
    <xf numFmtId="0" fontId="14" fillId="0" borderId="50" xfId="0" applyFont="1" applyFill="1" applyBorder="1" applyAlignment="1">
      <alignment horizontal="justify" vertical="center"/>
    </xf>
    <xf numFmtId="43" fontId="16" fillId="0" borderId="26" xfId="1" applyFont="1" applyFill="1" applyBorder="1" applyAlignment="1">
      <alignment horizontal="center" vertical="top"/>
    </xf>
    <xf numFmtId="43" fontId="16" fillId="0" borderId="27" xfId="1" applyFont="1" applyFill="1" applyBorder="1" applyAlignment="1">
      <alignment horizontal="center" vertical="top"/>
    </xf>
    <xf numFmtId="0" fontId="17" fillId="0" borderId="51" xfId="0" applyFont="1" applyFill="1" applyBorder="1" applyAlignment="1">
      <alignment horizontal="left" vertical="top"/>
    </xf>
    <xf numFmtId="0" fontId="17" fillId="0" borderId="5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53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8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9" fillId="0" borderId="0" xfId="0" applyFont="1" applyFill="1" applyAlignment="1">
      <alignment horizontal="justify" vertical="center"/>
    </xf>
    <xf numFmtId="43" fontId="19" fillId="0" borderId="0" xfId="1" applyFont="1" applyFill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top"/>
    </xf>
    <xf numFmtId="43" fontId="21" fillId="0" borderId="26" xfId="0" applyNumberFormat="1" applyFont="1" applyFill="1" applyBorder="1" applyAlignment="1">
      <alignment horizontal="justify" vertical="top"/>
    </xf>
    <xf numFmtId="0" fontId="21" fillId="0" borderId="3" xfId="0" applyFont="1" applyFill="1" applyBorder="1" applyAlignment="1">
      <alignment horizontal="justify" vertical="top"/>
    </xf>
    <xf numFmtId="43" fontId="10" fillId="0" borderId="3" xfId="0" applyNumberFormat="1" applyFont="1" applyFill="1" applyBorder="1" applyAlignment="1">
      <alignment horizontal="center" vertical="top"/>
    </xf>
    <xf numFmtId="0" fontId="21" fillId="0" borderId="3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43" fontId="22" fillId="0" borderId="21" xfId="1" applyFont="1" applyFill="1" applyBorder="1" applyAlignment="1">
      <alignment horizontal="fill" vertical="center"/>
    </xf>
    <xf numFmtId="0" fontId="22" fillId="0" borderId="21" xfId="0" applyFont="1" applyFill="1" applyBorder="1" applyAlignment="1">
      <alignment horizontal="justify" vertical="top"/>
    </xf>
    <xf numFmtId="0" fontId="3" fillId="0" borderId="54" xfId="0" applyFont="1" applyFill="1" applyBorder="1" applyAlignment="1">
      <alignment horizontal="justify" vertical="top"/>
    </xf>
    <xf numFmtId="0" fontId="3" fillId="0" borderId="11" xfId="0" applyFont="1" applyFill="1" applyBorder="1" applyAlignment="1">
      <alignment horizontal="justify" vertical="top"/>
    </xf>
    <xf numFmtId="0" fontId="3" fillId="0" borderId="55" xfId="0" applyFont="1" applyFill="1" applyBorder="1" applyAlignment="1">
      <alignment horizontal="justify" vertical="top"/>
    </xf>
    <xf numFmtId="0" fontId="3" fillId="0" borderId="12" xfId="0" applyFont="1" applyFill="1" applyBorder="1" applyAlignment="1">
      <alignment horizontal="justify" vertical="top"/>
    </xf>
    <xf numFmtId="0" fontId="14" fillId="0" borderId="0" xfId="0" applyFont="1" applyFill="1" applyBorder="1" applyAlignment="1">
      <alignment vertical="top"/>
    </xf>
    <xf numFmtId="39" fontId="3" fillId="0" borderId="21" xfId="1" applyNumberFormat="1" applyFont="1" applyFill="1" applyBorder="1" applyAlignment="1">
      <alignment horizontal="right" vertical="top"/>
    </xf>
    <xf numFmtId="43" fontId="3" fillId="0" borderId="21" xfId="1" applyFont="1" applyFill="1" applyBorder="1" applyAlignment="1">
      <alignment horizontal="justify" vertical="top"/>
    </xf>
    <xf numFmtId="43" fontId="14" fillId="0" borderId="21" xfId="1" applyFont="1" applyFill="1" applyBorder="1" applyAlignment="1">
      <alignment horizontal="justify" vertical="top"/>
    </xf>
    <xf numFmtId="0" fontId="3" fillId="0" borderId="21" xfId="0" applyFont="1" applyFill="1" applyBorder="1" applyAlignment="1">
      <alignment horizontal="justify" vertical="top"/>
    </xf>
    <xf numFmtId="0" fontId="7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3" fillId="0" borderId="0" xfId="0" applyFont="1" applyFill="1"/>
    <xf numFmtId="43" fontId="4" fillId="0" borderId="0" xfId="0" applyNumberFormat="1" applyFont="1" applyFill="1"/>
    <xf numFmtId="0" fontId="18" fillId="0" borderId="0" xfId="0" applyFont="1" applyFill="1" applyAlignment="1">
      <alignment horizontal="center"/>
    </xf>
    <xf numFmtId="43" fontId="23" fillId="0" borderId="0" xfId="1" applyFont="1" applyFill="1" applyBorder="1"/>
    <xf numFmtId="0" fontId="10" fillId="0" borderId="0" xfId="0" applyFont="1" applyFill="1"/>
    <xf numFmtId="0" fontId="24" fillId="0" borderId="0" xfId="0" applyFont="1" applyFill="1"/>
    <xf numFmtId="43" fontId="24" fillId="0" borderId="0" xfId="1" applyFont="1" applyFill="1"/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7">
          <cell r="J17">
            <v>6.3022138483278365</v>
          </cell>
        </row>
        <row r="18">
          <cell r="J18">
            <v>54.926217616580296</v>
          </cell>
        </row>
        <row r="19">
          <cell r="J19">
            <v>38.771568535091866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2"/>
  <sheetViews>
    <sheetView tabSelected="1" view="pageBreakPreview" zoomScale="90" zoomScaleSheetLayoutView="90" workbookViewId="0">
      <selection activeCell="A42" sqref="A42:C43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8.28515625" style="1" customWidth="1"/>
    <col min="4" max="4" width="13.5703125" style="1" customWidth="1"/>
    <col min="5" max="5" width="21" style="1" customWidth="1"/>
    <col min="6" max="6" width="16" style="1" bestFit="1" customWidth="1"/>
    <col min="7" max="7" width="20.140625" style="1" customWidth="1"/>
    <col min="8" max="8" width="11.5703125" style="1" bestFit="1" customWidth="1"/>
    <col min="9" max="9" width="3.28515625" style="2" customWidth="1"/>
    <col min="10" max="10" width="8.28515625" style="2" customWidth="1"/>
    <col min="11" max="11" width="5.42578125" style="2" bestFit="1" customWidth="1"/>
    <col min="12" max="12" width="5.28515625" style="4" bestFit="1" customWidth="1"/>
    <col min="13" max="14" width="8.85546875" style="3" bestFit="1" customWidth="1"/>
    <col min="15" max="15" width="8.85546875" style="2" bestFit="1" customWidth="1"/>
    <col min="16" max="16" width="6.28515625" style="2" bestFit="1" customWidth="1"/>
    <col min="17" max="16384" width="9.140625" style="1"/>
  </cols>
  <sheetData>
    <row r="2" spans="1:16" ht="23.25" x14ac:dyDescent="0.35">
      <c r="A2" s="202" t="s">
        <v>105</v>
      </c>
      <c r="B2" s="202"/>
      <c r="C2" s="202"/>
      <c r="D2" s="202"/>
      <c r="E2" s="202"/>
      <c r="F2" s="202"/>
      <c r="G2" s="202"/>
      <c r="H2" s="1">
        <v>4</v>
      </c>
    </row>
    <row r="3" spans="1:16" s="199" customFormat="1" ht="18" x14ac:dyDescent="0.25">
      <c r="A3" s="201" t="s">
        <v>104</v>
      </c>
      <c r="B3" s="201"/>
      <c r="C3" s="201"/>
      <c r="D3" s="201"/>
      <c r="E3" s="201"/>
      <c r="F3" s="201"/>
      <c r="G3" s="201"/>
      <c r="I3" s="2"/>
      <c r="J3" s="2"/>
      <c r="K3" s="2"/>
      <c r="L3" s="4"/>
      <c r="M3" s="3"/>
      <c r="N3" s="3"/>
      <c r="O3" s="2"/>
      <c r="P3" s="2"/>
    </row>
    <row r="4" spans="1:16" s="199" customFormat="1" ht="20.25" x14ac:dyDescent="0.3">
      <c r="A4" s="200" t="s">
        <v>103</v>
      </c>
      <c r="B4" s="200"/>
      <c r="C4" s="200"/>
      <c r="D4" s="200"/>
      <c r="E4" s="200"/>
      <c r="F4" s="200"/>
      <c r="G4" s="200"/>
      <c r="I4" s="2"/>
      <c r="J4" s="2"/>
      <c r="K4" s="2"/>
      <c r="L4" s="4"/>
      <c r="M4" s="3"/>
      <c r="N4" s="3"/>
      <c r="O4" s="2"/>
      <c r="P4" s="2"/>
    </row>
    <row r="5" spans="1:16" s="194" customFormat="1" ht="20.25" x14ac:dyDescent="0.3">
      <c r="A5" s="198" t="s">
        <v>102</v>
      </c>
      <c r="B5" s="198"/>
      <c r="C5" s="198"/>
      <c r="D5" s="198"/>
      <c r="E5" s="198"/>
      <c r="F5" s="198"/>
      <c r="G5" s="198"/>
      <c r="I5" s="195"/>
      <c r="J5" s="195"/>
      <c r="K5" s="195"/>
      <c r="L5" s="197"/>
      <c r="M5" s="196"/>
      <c r="N5" s="196"/>
      <c r="O5" s="195"/>
      <c r="P5" s="195"/>
    </row>
    <row r="7" spans="1:16" x14ac:dyDescent="0.3">
      <c r="A7" s="1" t="s">
        <v>101</v>
      </c>
      <c r="B7" s="1">
        <v>1964</v>
      </c>
      <c r="C7" s="1" t="s">
        <v>100</v>
      </c>
    </row>
    <row r="8" spans="1:16" s="190" customFormat="1" ht="15.75" x14ac:dyDescent="0.25">
      <c r="A8" s="190" t="s">
        <v>99</v>
      </c>
      <c r="B8" s="193">
        <v>5207.3</v>
      </c>
      <c r="C8" s="190" t="s">
        <v>98</v>
      </c>
      <c r="I8" s="2"/>
      <c r="J8" s="2"/>
      <c r="K8" s="2"/>
      <c r="L8" s="4"/>
      <c r="M8" s="3"/>
      <c r="N8" s="3"/>
      <c r="O8" s="2"/>
      <c r="P8" s="2"/>
    </row>
    <row r="9" spans="1:16" s="190" customFormat="1" ht="15.75" x14ac:dyDescent="0.25">
      <c r="A9" s="190" t="s">
        <v>97</v>
      </c>
      <c r="B9" s="190" t="s">
        <v>96</v>
      </c>
      <c r="I9" s="2"/>
      <c r="J9" s="2"/>
      <c r="K9" s="2"/>
      <c r="L9" s="4"/>
      <c r="M9" s="3"/>
      <c r="N9" s="3"/>
      <c r="O9" s="2"/>
      <c r="P9" s="2"/>
    </row>
    <row r="10" spans="1:16" s="190" customFormat="1" ht="15.75" x14ac:dyDescent="0.25">
      <c r="B10" s="190" t="s">
        <v>95</v>
      </c>
      <c r="I10" s="2"/>
      <c r="J10" s="2"/>
      <c r="K10" s="2"/>
      <c r="L10" s="4"/>
      <c r="M10" s="3"/>
      <c r="N10" s="3"/>
      <c r="O10" s="2"/>
      <c r="P10" s="2"/>
    </row>
    <row r="12" spans="1:16" s="190" customFormat="1" ht="15.75" x14ac:dyDescent="0.25">
      <c r="A12" s="190" t="s">
        <v>94</v>
      </c>
      <c r="I12" s="2"/>
      <c r="J12" s="2"/>
      <c r="K12" s="2"/>
      <c r="L12" s="4"/>
      <c r="M12" s="3"/>
      <c r="N12" s="3"/>
      <c r="O12" s="2"/>
      <c r="P12" s="2"/>
    </row>
    <row r="13" spans="1:16" s="190" customFormat="1" ht="15.75" x14ac:dyDescent="0.25">
      <c r="A13" s="190" t="s">
        <v>93</v>
      </c>
      <c r="I13" s="2"/>
      <c r="J13" s="191"/>
      <c r="K13" s="2"/>
      <c r="L13" s="4"/>
      <c r="M13" s="3"/>
      <c r="N13" s="3"/>
      <c r="O13" s="2"/>
      <c r="P13" s="2"/>
    </row>
    <row r="14" spans="1:16" x14ac:dyDescent="0.3">
      <c r="C14" s="1" t="s">
        <v>61</v>
      </c>
    </row>
    <row r="15" spans="1:16" x14ac:dyDescent="0.3">
      <c r="A15" s="1" t="s">
        <v>92</v>
      </c>
      <c r="P15" s="191"/>
    </row>
    <row r="16" spans="1:16" x14ac:dyDescent="0.3">
      <c r="A16" s="1" t="s">
        <v>91</v>
      </c>
      <c r="O16" s="191"/>
      <c r="P16" s="191"/>
    </row>
    <row r="17" spans="1:16" x14ac:dyDescent="0.3">
      <c r="O17" s="191"/>
    </row>
    <row r="18" spans="1:16" ht="20.25" x14ac:dyDescent="0.3">
      <c r="A18" s="192" t="s">
        <v>90</v>
      </c>
      <c r="B18" s="192"/>
      <c r="C18" s="192"/>
      <c r="D18" s="192"/>
      <c r="E18" s="192"/>
      <c r="F18" s="192"/>
      <c r="G18" s="192"/>
      <c r="O18" s="191"/>
    </row>
    <row r="19" spans="1:16" s="190" customFormat="1" ht="15.75" x14ac:dyDescent="0.25">
      <c r="A19" s="190" t="s">
        <v>89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/>
    <row r="21" spans="1:16" s="5" customFormat="1" ht="49.5" x14ac:dyDescent="0.25">
      <c r="A21" s="189" t="s">
        <v>88</v>
      </c>
      <c r="B21" s="186" t="s">
        <v>87</v>
      </c>
      <c r="C21" s="186" t="s">
        <v>86</v>
      </c>
      <c r="D21" s="188" t="s">
        <v>85</v>
      </c>
      <c r="E21" s="187"/>
      <c r="F21" s="186" t="s">
        <v>84</v>
      </c>
      <c r="G21" s="185" t="s">
        <v>83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84"/>
      <c r="B22" s="183" t="s">
        <v>82</v>
      </c>
      <c r="C22" s="183" t="s">
        <v>82</v>
      </c>
      <c r="D22" s="183" t="s">
        <v>81</v>
      </c>
      <c r="E22" s="183" t="s">
        <v>80</v>
      </c>
      <c r="F22" s="183" t="s">
        <v>79</v>
      </c>
      <c r="G22" s="182" t="s">
        <v>78</v>
      </c>
      <c r="H22" s="9"/>
      <c r="I22" s="9"/>
      <c r="L22" s="8"/>
      <c r="M22" s="7"/>
      <c r="N22" s="7"/>
    </row>
    <row r="23" spans="1:16" s="5" customFormat="1" ht="33" x14ac:dyDescent="0.25">
      <c r="A23" s="181" t="s">
        <v>77</v>
      </c>
      <c r="B23" s="179">
        <v>274872.52</v>
      </c>
      <c r="C23" s="179">
        <v>442349.66399999999</v>
      </c>
      <c r="D23" s="179">
        <v>349035.82182925544</v>
      </c>
      <c r="E23" s="179">
        <f>B23-C23</f>
        <v>-167477.14399999997</v>
      </c>
      <c r="F23" s="179">
        <f>D23+B23-C23</f>
        <v>181558.67782925547</v>
      </c>
      <c r="G23" s="178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181" t="s">
        <v>76</v>
      </c>
      <c r="B24" s="180">
        <v>90464.180000000008</v>
      </c>
      <c r="C24" s="180">
        <v>145583.31299999999</v>
      </c>
      <c r="D24" s="180">
        <v>95098.847000000183</v>
      </c>
      <c r="E24" s="179">
        <f>B24-C24</f>
        <v>-55119.132999999987</v>
      </c>
      <c r="F24" s="179">
        <f>D24+B24-C24</f>
        <v>39979.714000000182</v>
      </c>
      <c r="G24" s="178">
        <f>C24-D72</f>
        <v>26340.392999999982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181" t="s">
        <v>75</v>
      </c>
      <c r="B25" s="180"/>
      <c r="C25" s="180"/>
      <c r="D25" s="180">
        <v>4213.0200000000204</v>
      </c>
      <c r="E25" s="179">
        <f>B25-C25</f>
        <v>0</v>
      </c>
      <c r="F25" s="179">
        <f>D25+B25-C25</f>
        <v>4213.0200000000204</v>
      </c>
      <c r="G25" s="178">
        <f>C25-D78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181" t="s">
        <v>74</v>
      </c>
      <c r="B26" s="180">
        <v>29842.640000000003</v>
      </c>
      <c r="C26" s="180">
        <v>48025.512999999999</v>
      </c>
      <c r="D26" s="180">
        <v>35446.030170744227</v>
      </c>
      <c r="E26" s="179">
        <f>B26-C26</f>
        <v>-18182.872999999996</v>
      </c>
      <c r="F26" s="179">
        <f>D26+B26-C26</f>
        <v>17263.157170744227</v>
      </c>
      <c r="G26" s="178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77" t="s">
        <v>73</v>
      </c>
      <c r="B27" s="177"/>
      <c r="C27" s="177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161"/>
      <c r="B28" s="161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5" customFormat="1" hidden="1" x14ac:dyDescent="0.25">
      <c r="A29" s="161"/>
      <c r="B29" s="161"/>
      <c r="C29" s="12"/>
      <c r="D29" s="10"/>
      <c r="E29" s="10"/>
      <c r="F29" s="10"/>
      <c r="G29" s="10"/>
      <c r="H29" s="10"/>
      <c r="I29" s="9"/>
      <c r="J29" s="6"/>
      <c r="K29" s="6"/>
      <c r="L29" s="8"/>
      <c r="M29" s="7"/>
      <c r="N29" s="7"/>
      <c r="O29" s="6"/>
      <c r="P29" s="6"/>
    </row>
    <row r="30" spans="1:16" s="23" customFormat="1" hidden="1" x14ac:dyDescent="0.25">
      <c r="A30" s="11" t="s">
        <v>72</v>
      </c>
      <c r="B30" s="11"/>
      <c r="C30" s="11"/>
      <c r="D30" s="11"/>
      <c r="E30" s="11"/>
      <c r="F30" s="11"/>
      <c r="G30" s="11"/>
      <c r="H30" s="28"/>
      <c r="I30" s="27"/>
      <c r="J30" s="24"/>
      <c r="K30" s="24"/>
      <c r="L30" s="26"/>
      <c r="M30" s="25"/>
      <c r="N30" s="25"/>
      <c r="O30" s="24"/>
      <c r="P30" s="24"/>
    </row>
    <row r="31" spans="1:16" s="5" customFormat="1" hidden="1" x14ac:dyDescent="0.25">
      <c r="A31" s="10"/>
      <c r="B31" s="10"/>
      <c r="C31" s="10"/>
      <c r="D31" s="10"/>
      <c r="E31" s="10"/>
      <c r="F31" s="10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5" customFormat="1" ht="49.5" hidden="1" x14ac:dyDescent="0.25">
      <c r="A32" s="176" t="s">
        <v>71</v>
      </c>
      <c r="B32" s="175" t="s">
        <v>70</v>
      </c>
      <c r="C32" s="175" t="s">
        <v>69</v>
      </c>
      <c r="D32" s="174" t="s">
        <v>68</v>
      </c>
      <c r="E32" s="173" t="s">
        <v>67</v>
      </c>
      <c r="F32" s="10"/>
      <c r="G32" s="10"/>
      <c r="H32" s="10"/>
      <c r="I32" s="9"/>
      <c r="J32" s="6"/>
      <c r="K32" s="6"/>
      <c r="L32" s="8"/>
      <c r="M32" s="7"/>
      <c r="N32" s="7"/>
      <c r="O32" s="6"/>
      <c r="P32" s="6"/>
    </row>
    <row r="33" spans="1:16" s="162" customFormat="1" ht="31.9" hidden="1" customHeight="1" thickBot="1" x14ac:dyDescent="0.3">
      <c r="A33" s="172" t="s">
        <v>66</v>
      </c>
      <c r="B33" s="172" t="s">
        <v>65</v>
      </c>
      <c r="C33" s="171">
        <v>1106.92</v>
      </c>
      <c r="D33" s="171">
        <v>0</v>
      </c>
      <c r="E33" s="171">
        <v>0</v>
      </c>
      <c r="F33" s="165"/>
      <c r="G33" s="165"/>
      <c r="H33" s="165"/>
      <c r="I33" s="9"/>
      <c r="J33" s="6"/>
      <c r="K33" s="6"/>
      <c r="L33" s="8"/>
      <c r="M33" s="7"/>
      <c r="N33" s="7"/>
      <c r="O33" s="6"/>
      <c r="P33" s="6"/>
    </row>
    <row r="34" spans="1:16" s="162" customFormat="1" ht="17.25" hidden="1" thickBot="1" x14ac:dyDescent="0.3">
      <c r="A34" s="170" t="s">
        <v>9</v>
      </c>
      <c r="B34" s="169"/>
      <c r="C34" s="168">
        <f>SUM(C33:C33)</f>
        <v>1106.92</v>
      </c>
      <c r="D34" s="167"/>
      <c r="E34" s="166">
        <v>0</v>
      </c>
      <c r="F34" s="165"/>
      <c r="G34" s="165"/>
      <c r="H34" s="165"/>
      <c r="I34" s="165"/>
      <c r="L34" s="164"/>
      <c r="M34" s="163"/>
      <c r="N34" s="163"/>
    </row>
    <row r="35" spans="1:16" s="5" customFormat="1" hidden="1" x14ac:dyDescent="0.25">
      <c r="A35" s="161"/>
      <c r="B35" s="161"/>
      <c r="C35" s="12"/>
      <c r="D35" s="10"/>
      <c r="E35" s="10"/>
      <c r="F35" s="10"/>
      <c r="G35" s="10"/>
      <c r="H35" s="10"/>
      <c r="I35" s="9"/>
      <c r="J35" s="6"/>
      <c r="K35" s="6"/>
      <c r="L35" s="8"/>
      <c r="M35" s="7"/>
      <c r="N35" s="7"/>
      <c r="O35" s="6"/>
      <c r="P35" s="6"/>
    </row>
    <row r="36" spans="1:16" s="5" customFormat="1" x14ac:dyDescent="0.25">
      <c r="A36" s="161"/>
      <c r="B36" s="161"/>
      <c r="C36" s="12"/>
      <c r="D36" s="10"/>
      <c r="E36" s="10"/>
      <c r="F36" s="10"/>
      <c r="G36" s="10"/>
      <c r="H36" s="10"/>
      <c r="I36" s="9"/>
      <c r="J36" s="6"/>
      <c r="K36" s="6"/>
      <c r="L36" s="8"/>
      <c r="M36" s="7"/>
      <c r="N36" s="7"/>
      <c r="O36" s="6"/>
      <c r="P36" s="6"/>
    </row>
    <row r="37" spans="1:16" s="5" customFormat="1" ht="20.25" x14ac:dyDescent="0.25">
      <c r="A37" s="160" t="s">
        <v>64</v>
      </c>
      <c r="B37" s="160"/>
      <c r="C37" s="160"/>
      <c r="D37" s="160"/>
      <c r="E37" s="160"/>
      <c r="F37" s="160"/>
      <c r="G37" s="160"/>
      <c r="H37" s="10"/>
      <c r="I37" s="9"/>
      <c r="J37" s="6"/>
      <c r="K37" s="6"/>
      <c r="L37" s="8"/>
      <c r="M37" s="7"/>
      <c r="N37" s="7"/>
      <c r="O37" s="6"/>
      <c r="P37" s="6"/>
    </row>
    <row r="38" spans="1:16" s="5" customFormat="1" x14ac:dyDescent="0.25">
      <c r="A38" s="10"/>
      <c r="B38" s="10"/>
      <c r="C38" s="10"/>
      <c r="D38" s="10"/>
      <c r="E38" s="10"/>
      <c r="F38" s="10"/>
      <c r="G38" s="10"/>
      <c r="H38" s="10"/>
      <c r="I38" s="9"/>
      <c r="J38" s="6"/>
      <c r="K38" s="6"/>
      <c r="L38" s="8"/>
      <c r="M38" s="7"/>
      <c r="N38" s="7"/>
      <c r="O38" s="6"/>
      <c r="P38" s="6"/>
    </row>
    <row r="39" spans="1:16" s="5" customFormat="1" ht="37.5" customHeight="1" x14ac:dyDescent="0.3">
      <c r="A39" s="159" t="s">
        <v>63</v>
      </c>
      <c r="B39" s="159"/>
      <c r="C39" s="159"/>
      <c r="D39" s="159"/>
      <c r="E39" s="159"/>
      <c r="F39" s="10"/>
      <c r="G39" s="10"/>
      <c r="H39" s="10"/>
      <c r="I39" s="9"/>
      <c r="J39" s="6"/>
      <c r="K39" s="6"/>
      <c r="L39" s="8"/>
      <c r="M39" s="7"/>
      <c r="N39" s="7"/>
      <c r="O39" s="6"/>
      <c r="P39" s="6"/>
    </row>
    <row r="40" spans="1:16" s="5" customFormat="1" ht="17.25" thickBot="1" x14ac:dyDescent="0.3">
      <c r="A40" s="10"/>
      <c r="B40" s="10"/>
      <c r="C40" s="10"/>
      <c r="D40" s="10"/>
      <c r="E40" s="10"/>
      <c r="F40" s="10"/>
      <c r="G40" s="10"/>
      <c r="H40" s="10"/>
      <c r="I40" s="9"/>
      <c r="J40" s="6"/>
      <c r="K40" s="6"/>
      <c r="L40" s="8"/>
      <c r="M40" s="7"/>
      <c r="N40" s="7"/>
      <c r="O40" s="6"/>
      <c r="P40" s="6"/>
    </row>
    <row r="41" spans="1:16" s="5" customFormat="1" ht="17.25" thickBot="1" x14ac:dyDescent="0.3">
      <c r="A41" s="158" t="s">
        <v>62</v>
      </c>
      <c r="B41" s="158"/>
      <c r="C41" s="158"/>
      <c r="D41" s="158"/>
      <c r="E41" s="157">
        <f>B23+B26</f>
        <v>304715.16000000003</v>
      </c>
      <c r="F41" s="10" t="s">
        <v>61</v>
      </c>
      <c r="G41" s="12"/>
      <c r="H41" s="12"/>
      <c r="I41" s="9"/>
      <c r="J41" s="156"/>
      <c r="K41" s="6"/>
      <c r="L41" s="8"/>
      <c r="M41" s="7"/>
      <c r="N41" s="7"/>
      <c r="O41" s="6"/>
      <c r="P41" s="6"/>
    </row>
    <row r="42" spans="1:16" s="5" customFormat="1" ht="17.25" thickBot="1" x14ac:dyDescent="0.3">
      <c r="A42" s="155"/>
      <c r="B42" s="155"/>
      <c r="C42" s="155"/>
      <c r="D42" s="155"/>
      <c r="E42" s="155"/>
      <c r="F42" s="10"/>
      <c r="G42" s="10"/>
      <c r="H42" s="10"/>
      <c r="I42" s="9"/>
      <c r="J42" s="6"/>
      <c r="K42" s="6"/>
      <c r="L42" s="8"/>
      <c r="M42" s="7"/>
      <c r="N42" s="7"/>
      <c r="O42" s="6"/>
      <c r="P42" s="6"/>
    </row>
    <row r="43" spans="1:16" s="5" customFormat="1" ht="17.25" thickBot="1" x14ac:dyDescent="0.3">
      <c r="A43" s="154" t="s">
        <v>60</v>
      </c>
      <c r="B43" s="153"/>
      <c r="C43" s="153"/>
      <c r="D43" s="152">
        <f>(E41-D62)*'[1]% для расчета 2021'!J18/100</f>
        <v>150977.0785033782</v>
      </c>
      <c r="E43" s="151"/>
      <c r="F43" s="10"/>
      <c r="G43" s="12"/>
      <c r="H43" s="10"/>
      <c r="L43" s="84"/>
      <c r="M43" s="83"/>
      <c r="N43" s="83"/>
    </row>
    <row r="44" spans="1:16" s="5" customFormat="1" ht="72" customHeight="1" x14ac:dyDescent="0.25">
      <c r="A44" s="150" t="s">
        <v>59</v>
      </c>
      <c r="B44" s="149"/>
      <c r="C44" s="149"/>
      <c r="D44" s="148" t="s">
        <v>45</v>
      </c>
      <c r="E44" s="147"/>
      <c r="F44" s="10"/>
      <c r="G44" s="10"/>
      <c r="H44" s="10"/>
      <c r="L44" s="84"/>
      <c r="M44" s="83"/>
      <c r="N44" s="83"/>
    </row>
    <row r="45" spans="1:16" s="5" customFormat="1" ht="51" customHeight="1" x14ac:dyDescent="0.25">
      <c r="A45" s="146" t="s">
        <v>58</v>
      </c>
      <c r="B45" s="145"/>
      <c r="C45" s="144"/>
      <c r="D45" s="139" t="s">
        <v>45</v>
      </c>
      <c r="E45" s="138"/>
      <c r="F45" s="10"/>
      <c r="G45" s="10"/>
      <c r="H45" s="10"/>
      <c r="L45" s="84"/>
      <c r="M45" s="83"/>
      <c r="N45" s="83"/>
    </row>
    <row r="46" spans="1:16" s="5" customFormat="1" ht="53.25" customHeight="1" x14ac:dyDescent="0.25">
      <c r="A46" s="146" t="s">
        <v>57</v>
      </c>
      <c r="B46" s="145"/>
      <c r="C46" s="144"/>
      <c r="D46" s="127" t="s">
        <v>45</v>
      </c>
      <c r="E46" s="126"/>
      <c r="F46" s="10"/>
      <c r="G46" s="10"/>
      <c r="H46" s="10"/>
      <c r="L46" s="84"/>
      <c r="M46" s="83"/>
      <c r="N46" s="83"/>
    </row>
    <row r="47" spans="1:16" s="5" customFormat="1" ht="54.75" customHeight="1" x14ac:dyDescent="0.25">
      <c r="A47" s="143" t="s">
        <v>56</v>
      </c>
      <c r="B47" s="142"/>
      <c r="C47" s="142"/>
      <c r="D47" s="111" t="s">
        <v>55</v>
      </c>
      <c r="E47" s="110"/>
      <c r="F47" s="10"/>
      <c r="G47" s="10"/>
      <c r="H47" s="10"/>
      <c r="L47" s="84"/>
      <c r="M47" s="83"/>
      <c r="N47" s="83"/>
    </row>
    <row r="48" spans="1:16" s="5" customFormat="1" ht="33.75" customHeight="1" x14ac:dyDescent="0.25">
      <c r="A48" s="143" t="s">
        <v>54</v>
      </c>
      <c r="B48" s="142"/>
      <c r="C48" s="142"/>
      <c r="D48" s="111" t="s">
        <v>53</v>
      </c>
      <c r="E48" s="110"/>
      <c r="F48" s="10"/>
      <c r="G48" s="10"/>
      <c r="H48" s="10"/>
      <c r="L48" s="84"/>
      <c r="M48" s="83"/>
      <c r="N48" s="83"/>
    </row>
    <row r="49" spans="1:16" s="5" customFormat="1" ht="54" customHeight="1" x14ac:dyDescent="0.25">
      <c r="A49" s="141" t="s">
        <v>52</v>
      </c>
      <c r="B49" s="140"/>
      <c r="C49" s="140"/>
      <c r="D49" s="139" t="s">
        <v>45</v>
      </c>
      <c r="E49" s="138"/>
      <c r="F49" s="10"/>
      <c r="G49" s="10"/>
      <c r="H49" s="10"/>
      <c r="L49" s="84"/>
      <c r="M49" s="83"/>
      <c r="N49" s="83"/>
    </row>
    <row r="50" spans="1:16" s="5" customFormat="1" ht="49.5" customHeight="1" x14ac:dyDescent="0.25">
      <c r="A50" s="141" t="s">
        <v>51</v>
      </c>
      <c r="B50" s="140"/>
      <c r="C50" s="140"/>
      <c r="D50" s="139" t="s">
        <v>45</v>
      </c>
      <c r="E50" s="138"/>
      <c r="F50" s="10"/>
      <c r="G50" s="10"/>
      <c r="H50" s="10"/>
      <c r="L50" s="84"/>
      <c r="M50" s="83"/>
      <c r="N50" s="83"/>
    </row>
    <row r="51" spans="1:16" s="5" customFormat="1" ht="16.5" customHeight="1" x14ac:dyDescent="0.25">
      <c r="A51" s="137" t="s">
        <v>50</v>
      </c>
      <c r="B51" s="136"/>
      <c r="C51" s="135"/>
      <c r="D51" s="134" t="s">
        <v>49</v>
      </c>
      <c r="E51" s="133"/>
      <c r="F51" s="10"/>
      <c r="G51" s="10"/>
      <c r="H51" s="10"/>
      <c r="L51" s="84"/>
      <c r="M51" s="83"/>
      <c r="N51" s="83"/>
    </row>
    <row r="52" spans="1:16" s="5" customFormat="1" ht="16.5" customHeight="1" x14ac:dyDescent="0.25">
      <c r="A52" s="132" t="s">
        <v>48</v>
      </c>
      <c r="B52" s="131"/>
      <c r="C52" s="130"/>
      <c r="D52" s="111" t="s">
        <v>47</v>
      </c>
      <c r="E52" s="110"/>
      <c r="F52" s="10"/>
      <c r="G52" s="10"/>
      <c r="H52" s="10"/>
      <c r="L52" s="84"/>
      <c r="M52" s="83"/>
      <c r="N52" s="83"/>
    </row>
    <row r="53" spans="1:16" s="5" customFormat="1" x14ac:dyDescent="0.25">
      <c r="A53" s="129" t="s">
        <v>46</v>
      </c>
      <c r="B53" s="128"/>
      <c r="C53" s="128"/>
      <c r="D53" s="127" t="s">
        <v>45</v>
      </c>
      <c r="E53" s="126"/>
      <c r="F53" s="10"/>
      <c r="G53" s="10"/>
      <c r="H53" s="10"/>
      <c r="L53" s="84"/>
      <c r="M53" s="83"/>
      <c r="N53" s="83"/>
    </row>
    <row r="54" spans="1:16" s="5" customFormat="1" ht="17.25" thickBot="1" x14ac:dyDescent="0.3">
      <c r="A54" s="125" t="s">
        <v>44</v>
      </c>
      <c r="B54" s="124"/>
      <c r="C54" s="124"/>
      <c r="D54" s="123" t="s">
        <v>43</v>
      </c>
      <c r="E54" s="122"/>
      <c r="F54" s="10"/>
      <c r="G54" s="10"/>
      <c r="H54" s="10"/>
      <c r="L54" s="84"/>
      <c r="M54" s="83"/>
      <c r="N54" s="83"/>
    </row>
    <row r="55" spans="1:16" s="5" customFormat="1" ht="17.25" thickBot="1" x14ac:dyDescent="0.3">
      <c r="A55" s="121" t="s">
        <v>42</v>
      </c>
      <c r="B55" s="120"/>
      <c r="C55" s="120"/>
      <c r="D55" s="107">
        <f>(E41-D62)*'[1]% для расчета 2021'!J19/100</f>
        <v>106572.3874759341</v>
      </c>
      <c r="E55" s="106"/>
      <c r="F55" s="10"/>
      <c r="G55" s="10"/>
      <c r="H55" s="10"/>
      <c r="L55" s="84"/>
      <c r="M55" s="83"/>
      <c r="N55" s="83"/>
    </row>
    <row r="56" spans="1:16" s="5" customFormat="1" ht="16.5" customHeight="1" x14ac:dyDescent="0.25">
      <c r="A56" s="105" t="s">
        <v>41</v>
      </c>
      <c r="B56" s="104"/>
      <c r="C56" s="104"/>
      <c r="D56" s="119" t="s">
        <v>40</v>
      </c>
      <c r="E56" s="118"/>
      <c r="F56" s="10"/>
      <c r="G56" s="10"/>
      <c r="H56" s="10"/>
      <c r="L56" s="84"/>
      <c r="M56" s="83"/>
      <c r="N56" s="83"/>
    </row>
    <row r="57" spans="1:16" s="5" customFormat="1" ht="60.75" customHeight="1" x14ac:dyDescent="0.25">
      <c r="A57" s="95"/>
      <c r="B57" s="94"/>
      <c r="C57" s="94"/>
      <c r="D57" s="117"/>
      <c r="E57" s="116"/>
      <c r="F57" s="10"/>
      <c r="G57" s="10"/>
      <c r="H57" s="10"/>
      <c r="L57" s="84"/>
      <c r="M57" s="83"/>
      <c r="N57" s="83"/>
    </row>
    <row r="58" spans="1:16" s="5" customFormat="1" ht="24.75" customHeight="1" x14ac:dyDescent="0.25">
      <c r="A58" s="115" t="s">
        <v>39</v>
      </c>
      <c r="B58" s="114"/>
      <c r="C58" s="114"/>
      <c r="D58" s="111" t="s">
        <v>37</v>
      </c>
      <c r="E58" s="110"/>
      <c r="F58" s="10"/>
      <c r="G58" s="10"/>
      <c r="H58" s="10"/>
      <c r="L58" s="84"/>
      <c r="M58" s="83"/>
      <c r="N58" s="83"/>
    </row>
    <row r="59" spans="1:16" s="5" customFormat="1" ht="36.75" customHeight="1" thickBot="1" x14ac:dyDescent="0.3">
      <c r="A59" s="113" t="s">
        <v>38</v>
      </c>
      <c r="B59" s="112"/>
      <c r="C59" s="112"/>
      <c r="D59" s="111" t="s">
        <v>37</v>
      </c>
      <c r="E59" s="110"/>
      <c r="F59" s="10"/>
      <c r="G59" s="10"/>
      <c r="H59" s="10"/>
      <c r="L59" s="84"/>
      <c r="M59" s="83"/>
      <c r="N59" s="83"/>
    </row>
    <row r="60" spans="1:16" s="5" customFormat="1" ht="22.5" customHeight="1" thickBot="1" x14ac:dyDescent="0.3">
      <c r="A60" s="109" t="s">
        <v>36</v>
      </c>
      <c r="B60" s="108"/>
      <c r="C60" s="108"/>
      <c r="D60" s="107">
        <f>(E41-D62)*'[1]% для расчета 2021'!J17/100</f>
        <v>17323.054020687701</v>
      </c>
      <c r="E60" s="106"/>
      <c r="F60" s="10"/>
      <c r="G60" s="10"/>
      <c r="H60" s="10"/>
      <c r="L60" s="84"/>
      <c r="M60" s="83"/>
      <c r="N60" s="83"/>
    </row>
    <row r="61" spans="1:16" s="5" customFormat="1" ht="53.25" customHeight="1" thickBot="1" x14ac:dyDescent="0.3">
      <c r="A61" s="105" t="s">
        <v>35</v>
      </c>
      <c r="B61" s="104"/>
      <c r="C61" s="104"/>
      <c r="D61" s="103" t="s">
        <v>34</v>
      </c>
      <c r="E61" s="102"/>
      <c r="F61" s="10"/>
      <c r="G61" s="10"/>
      <c r="H61" s="10"/>
      <c r="L61" s="84"/>
      <c r="M61" s="83"/>
      <c r="N61" s="83"/>
    </row>
    <row r="62" spans="1:16" ht="17.25" thickBot="1" x14ac:dyDescent="0.35">
      <c r="A62" s="101" t="s">
        <v>33</v>
      </c>
      <c r="B62" s="100"/>
      <c r="C62" s="100"/>
      <c r="D62" s="99">
        <f>D63+D64</f>
        <v>29842.640000000003</v>
      </c>
      <c r="E62" s="98"/>
      <c r="I62" s="1"/>
      <c r="J62" s="1"/>
      <c r="K62" s="1"/>
      <c r="L62" s="97"/>
      <c r="M62" s="96"/>
      <c r="N62" s="96"/>
      <c r="O62" s="1"/>
      <c r="P62" s="1"/>
    </row>
    <row r="63" spans="1:16" s="5" customFormat="1" ht="39.75" customHeight="1" x14ac:dyDescent="0.25">
      <c r="A63" s="95" t="s">
        <v>32</v>
      </c>
      <c r="B63" s="94"/>
      <c r="C63" s="94"/>
      <c r="D63" s="93">
        <f>(C23+C24+C25+C26)*1.8%</f>
        <v>11447.252820000002</v>
      </c>
      <c r="E63" s="92" t="s">
        <v>31</v>
      </c>
      <c r="F63" s="10"/>
      <c r="G63" s="10"/>
      <c r="H63" s="10"/>
      <c r="L63" s="84"/>
      <c r="M63" s="83"/>
      <c r="N63" s="83"/>
    </row>
    <row r="64" spans="1:16" s="5" customFormat="1" ht="83.25" customHeight="1" thickBot="1" x14ac:dyDescent="0.3">
      <c r="A64" s="91" t="s">
        <v>30</v>
      </c>
      <c r="B64" s="90"/>
      <c r="C64" s="90"/>
      <c r="D64" s="89">
        <f>B26-D63</f>
        <v>18395.387180000002</v>
      </c>
      <c r="E64" s="88" t="s">
        <v>29</v>
      </c>
      <c r="F64" s="10"/>
      <c r="G64" s="10"/>
      <c r="H64" s="10"/>
      <c r="L64" s="84"/>
      <c r="M64" s="83"/>
      <c r="N64" s="83"/>
    </row>
    <row r="65" spans="1:16" s="5" customFormat="1" x14ac:dyDescent="0.25">
      <c r="A65" s="87"/>
      <c r="B65" s="87"/>
      <c r="C65" s="87"/>
      <c r="D65" s="86"/>
      <c r="E65" s="85"/>
      <c r="F65" s="10"/>
      <c r="G65" s="10"/>
      <c r="H65" s="10"/>
      <c r="L65" s="84"/>
      <c r="M65" s="83"/>
      <c r="N65" s="83"/>
    </row>
    <row r="66" spans="1:16" s="76" customFormat="1" ht="17.25" thickBot="1" x14ac:dyDescent="0.3">
      <c r="A66" s="82" t="s">
        <v>28</v>
      </c>
      <c r="B66" s="82"/>
      <c r="C66" s="82"/>
      <c r="D66" s="82"/>
      <c r="E66" s="82"/>
      <c r="F66" s="82"/>
      <c r="G66" s="81"/>
      <c r="H66" s="81"/>
      <c r="I66" s="80"/>
      <c r="J66" s="77"/>
      <c r="K66" s="77"/>
      <c r="L66" s="79"/>
      <c r="M66" s="78"/>
      <c r="N66" s="78"/>
      <c r="O66" s="77"/>
      <c r="P66" s="77"/>
    </row>
    <row r="67" spans="1:16" s="5" customFormat="1" ht="17.25" thickBot="1" x14ac:dyDescent="0.3">
      <c r="A67" s="75" t="s">
        <v>15</v>
      </c>
      <c r="B67" s="73"/>
      <c r="C67" s="74" t="s">
        <v>14</v>
      </c>
      <c r="D67" s="74" t="s">
        <v>7</v>
      </c>
      <c r="E67" s="73" t="s">
        <v>13</v>
      </c>
      <c r="F67" s="72"/>
      <c r="G67" s="10"/>
      <c r="H67" s="10"/>
      <c r="I67" s="9"/>
      <c r="J67" s="6"/>
      <c r="K67" s="6"/>
      <c r="L67" s="8"/>
      <c r="M67" s="7"/>
      <c r="N67" s="7"/>
      <c r="O67" s="6"/>
      <c r="P67" s="6"/>
    </row>
    <row r="68" spans="1:16" s="5" customFormat="1" ht="20.45" customHeight="1" x14ac:dyDescent="0.25">
      <c r="A68" s="71" t="s">
        <v>27</v>
      </c>
      <c r="B68" s="68"/>
      <c r="C68" s="70" t="s">
        <v>26</v>
      </c>
      <c r="D68" s="69">
        <v>8190.5</v>
      </c>
      <c r="E68" s="68" t="s">
        <v>23</v>
      </c>
      <c r="F68" s="67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t="20.45" customHeight="1" x14ac:dyDescent="0.25">
      <c r="A69" s="66" t="s">
        <v>25</v>
      </c>
      <c r="B69" s="63"/>
      <c r="C69" s="65" t="s">
        <v>24</v>
      </c>
      <c r="D69" s="64">
        <v>1892.41</v>
      </c>
      <c r="E69" s="63" t="s">
        <v>23</v>
      </c>
      <c r="F69" s="62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ht="38.450000000000003" customHeight="1" x14ac:dyDescent="0.25">
      <c r="A70" s="66" t="s">
        <v>22</v>
      </c>
      <c r="B70" s="63"/>
      <c r="C70" s="65" t="s">
        <v>21</v>
      </c>
      <c r="D70" s="64">
        <v>97898.32</v>
      </c>
      <c r="E70" s="63" t="s">
        <v>20</v>
      </c>
      <c r="F70" s="62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ht="38.450000000000003" customHeight="1" thickBot="1" x14ac:dyDescent="0.3">
      <c r="A71" s="61" t="s">
        <v>19</v>
      </c>
      <c r="B71" s="60"/>
      <c r="C71" s="59" t="s">
        <v>18</v>
      </c>
      <c r="D71" s="58">
        <v>11261.69</v>
      </c>
      <c r="E71" s="57" t="s">
        <v>17</v>
      </c>
      <c r="F71" s="56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35" customFormat="1" ht="17.25" thickBot="1" x14ac:dyDescent="0.3">
      <c r="A72" s="55" t="s">
        <v>9</v>
      </c>
      <c r="B72" s="54"/>
      <c r="C72" s="53"/>
      <c r="D72" s="52">
        <f>SUM(D68:D71)</f>
        <v>119242.92000000001</v>
      </c>
      <c r="E72" s="51"/>
      <c r="F72" s="50"/>
      <c r="G72" s="49"/>
      <c r="H72" s="49"/>
      <c r="I72" s="48"/>
      <c r="J72" s="25"/>
      <c r="K72" s="25"/>
      <c r="L72" s="47"/>
      <c r="M72" s="25"/>
      <c r="N72" s="25"/>
      <c r="O72" s="25"/>
      <c r="P72" s="25"/>
    </row>
    <row r="73" spans="1:16" s="5" customFormat="1" x14ac:dyDescent="0.25">
      <c r="A73" s="10"/>
      <c r="B73" s="10"/>
      <c r="C73" s="10"/>
      <c r="D73" s="10"/>
      <c r="E73" s="10"/>
      <c r="F73" s="10"/>
      <c r="G73" s="10"/>
      <c r="H73" s="10"/>
      <c r="I73" s="9"/>
      <c r="J73" s="6"/>
      <c r="K73" s="6"/>
      <c r="L73" s="8"/>
      <c r="M73" s="7"/>
      <c r="N73" s="7"/>
      <c r="O73" s="6"/>
      <c r="P73" s="6"/>
    </row>
    <row r="74" spans="1:16" s="5" customFormat="1" hidden="1" x14ac:dyDescent="0.25">
      <c r="A74" s="14" t="s">
        <v>16</v>
      </c>
      <c r="B74" s="14"/>
      <c r="C74" s="14"/>
      <c r="D74" s="14"/>
      <c r="E74" s="14"/>
      <c r="F74" s="14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hidden="1" x14ac:dyDescent="0.25">
      <c r="A75" s="10"/>
      <c r="B75" s="10"/>
      <c r="C75" s="10"/>
      <c r="D75" s="10"/>
      <c r="E75" s="10"/>
      <c r="F75" s="10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ht="17.25" hidden="1" thickBot="1" x14ac:dyDescent="0.3">
      <c r="A76" s="46" t="s">
        <v>15</v>
      </c>
      <c r="B76" s="45"/>
      <c r="C76" s="44" t="s">
        <v>14</v>
      </c>
      <c r="D76" s="43" t="s">
        <v>7</v>
      </c>
      <c r="E76" s="38" t="s">
        <v>13</v>
      </c>
      <c r="F76" s="37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23" customFormat="1" ht="17.25" hidden="1" thickBot="1" x14ac:dyDescent="0.3">
      <c r="A77" s="42" t="s">
        <v>12</v>
      </c>
      <c r="B77" s="41"/>
      <c r="C77" s="40" t="s">
        <v>11</v>
      </c>
      <c r="D77" s="39">
        <v>0</v>
      </c>
      <c r="E77" s="38" t="s">
        <v>10</v>
      </c>
      <c r="F77" s="37"/>
      <c r="G77" s="28"/>
      <c r="H77" s="28"/>
      <c r="I77" s="28"/>
      <c r="L77" s="36"/>
      <c r="M77" s="35"/>
      <c r="N77" s="35"/>
    </row>
    <row r="78" spans="1:16" s="23" customFormat="1" ht="17.25" hidden="1" thickBot="1" x14ac:dyDescent="0.3">
      <c r="A78" s="34" t="s">
        <v>9</v>
      </c>
      <c r="B78" s="33"/>
      <c r="C78" s="32"/>
      <c r="D78" s="31">
        <v>0</v>
      </c>
      <c r="E78" s="30"/>
      <c r="F78" s="29"/>
      <c r="G78" s="28"/>
      <c r="H78" s="28"/>
      <c r="I78" s="27"/>
      <c r="J78" s="24"/>
      <c r="K78" s="24"/>
      <c r="L78" s="26"/>
      <c r="M78" s="25"/>
      <c r="N78" s="25"/>
      <c r="O78" s="24"/>
      <c r="P78" s="24"/>
    </row>
    <row r="79" spans="1:16" s="15" customFormat="1" ht="13.5" hidden="1" x14ac:dyDescent="0.25">
      <c r="A79" s="22"/>
      <c r="B79" s="22"/>
      <c r="C79" s="21"/>
      <c r="D79" s="20"/>
      <c r="E79" s="19"/>
      <c r="F79" s="18"/>
      <c r="G79" s="18"/>
      <c r="H79" s="18"/>
      <c r="I79" s="18"/>
      <c r="L79" s="17"/>
      <c r="M79" s="16"/>
      <c r="N79" s="16"/>
    </row>
    <row r="80" spans="1:16" s="5" customFormat="1" x14ac:dyDescent="0.25">
      <c r="A80" s="14" t="s">
        <v>8</v>
      </c>
      <c r="B80" s="14"/>
      <c r="C80" s="14"/>
      <c r="D80" s="14"/>
      <c r="E80" s="14"/>
      <c r="F80" s="14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x14ac:dyDescent="0.25">
      <c r="A81" s="10"/>
      <c r="B81" s="10"/>
      <c r="C81" s="10"/>
      <c r="D81" s="10"/>
      <c r="E81" s="10" t="s">
        <v>7</v>
      </c>
      <c r="F81" s="10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x14ac:dyDescent="0.25">
      <c r="A82" s="11" t="s">
        <v>6</v>
      </c>
      <c r="B82" s="11"/>
      <c r="C82" s="10"/>
      <c r="D82" s="10"/>
      <c r="F82" s="10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5" customFormat="1" x14ac:dyDescent="0.25">
      <c r="A83" s="11" t="s">
        <v>5</v>
      </c>
      <c r="B83" s="11"/>
      <c r="C83" s="10"/>
      <c r="D83" s="10"/>
      <c r="E83" s="12">
        <f>D64</f>
        <v>18395.387180000002</v>
      </c>
      <c r="F83" s="10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x14ac:dyDescent="0.25">
      <c r="A84" s="13" t="s">
        <v>4</v>
      </c>
      <c r="B84" s="10"/>
      <c r="C84" s="10"/>
      <c r="D84" s="10"/>
      <c r="E84" s="12">
        <f>C34*0.1</f>
        <v>110.69200000000001</v>
      </c>
      <c r="F84" s="10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x14ac:dyDescent="0.25">
      <c r="A85" s="10"/>
      <c r="B85" s="10"/>
      <c r="C85" s="10"/>
      <c r="D85" s="10"/>
      <c r="E85" s="10"/>
      <c r="F85" s="10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x14ac:dyDescent="0.25">
      <c r="A86" s="11" t="s">
        <v>3</v>
      </c>
      <c r="B86" s="11"/>
      <c r="C86" s="11"/>
      <c r="E86" s="10"/>
      <c r="F86" s="10" t="s">
        <v>2</v>
      </c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0"/>
      <c r="B87" s="10"/>
      <c r="C87" s="10"/>
      <c r="D87" s="10"/>
      <c r="E87" s="10"/>
      <c r="F87" s="10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0"/>
      <c r="B88" s="10"/>
      <c r="C88" s="10"/>
      <c r="D88" s="10"/>
      <c r="E88" s="10"/>
      <c r="F88" s="10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0"/>
      <c r="B89" s="10"/>
      <c r="C89" s="10"/>
      <c r="D89" s="10"/>
      <c r="E89" s="10"/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0" t="s">
        <v>1</v>
      </c>
      <c r="B90" s="10"/>
      <c r="C90" s="10"/>
      <c r="D90" s="10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0"/>
      <c r="B91" s="10"/>
      <c r="C91" s="10"/>
      <c r="D91" s="10"/>
      <c r="E91" s="10"/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/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0"/>
      <c r="B93" s="10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 t="s">
        <v>0</v>
      </c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0"/>
      <c r="B95" s="10"/>
      <c r="C95" s="10"/>
      <c r="D95" s="10"/>
      <c r="E95" s="10"/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A156" s="10"/>
      <c r="B156" s="10"/>
      <c r="C156" s="10"/>
      <c r="D156" s="10"/>
      <c r="E156" s="10"/>
      <c r="F156" s="10"/>
      <c r="G156" s="10"/>
      <c r="H156" s="10"/>
      <c r="I156" s="9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A157" s="10"/>
      <c r="B157" s="10"/>
      <c r="C157" s="10"/>
      <c r="D157" s="10"/>
      <c r="E157" s="10"/>
      <c r="F157" s="10"/>
      <c r="G157" s="10"/>
      <c r="H157" s="10"/>
      <c r="I157" s="9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9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9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I160" s="6"/>
      <c r="J160" s="6"/>
      <c r="K160" s="6"/>
      <c r="L160" s="8"/>
      <c r="M160" s="7"/>
      <c r="N160" s="7"/>
      <c r="O160" s="6"/>
      <c r="P160" s="6"/>
    </row>
    <row r="161" spans="9:16" s="5" customFormat="1" x14ac:dyDescent="0.25">
      <c r="I161" s="6"/>
      <c r="J161" s="6"/>
      <c r="K161" s="6"/>
      <c r="L161" s="8"/>
      <c r="M161" s="7"/>
      <c r="N161" s="7"/>
      <c r="O161" s="6"/>
      <c r="P161" s="6"/>
    </row>
    <row r="162" spans="9:16" s="5" customFormat="1" x14ac:dyDescent="0.25">
      <c r="I162" s="6"/>
      <c r="J162" s="6"/>
      <c r="K162" s="6"/>
      <c r="L162" s="8"/>
      <c r="M162" s="7"/>
      <c r="N162" s="7"/>
      <c r="O162" s="6"/>
      <c r="P162" s="6"/>
    </row>
    <row r="163" spans="9:16" s="5" customFormat="1" x14ac:dyDescent="0.25">
      <c r="I163" s="6"/>
      <c r="J163" s="6"/>
      <c r="K163" s="6"/>
      <c r="L163" s="8"/>
      <c r="M163" s="7"/>
      <c r="N163" s="7"/>
      <c r="O163" s="6"/>
      <c r="P163" s="6"/>
    </row>
    <row r="164" spans="9:16" s="5" customFormat="1" x14ac:dyDescent="0.25">
      <c r="I164" s="6"/>
      <c r="J164" s="6"/>
      <c r="K164" s="6"/>
      <c r="L164" s="8"/>
      <c r="M164" s="7"/>
      <c r="N164" s="7"/>
      <c r="O164" s="6"/>
      <c r="P164" s="6"/>
    </row>
    <row r="165" spans="9:16" s="5" customFormat="1" x14ac:dyDescent="0.25">
      <c r="I165" s="6"/>
      <c r="J165" s="6"/>
      <c r="K165" s="6"/>
      <c r="L165" s="8"/>
      <c r="M165" s="7"/>
      <c r="N165" s="7"/>
      <c r="O165" s="6"/>
      <c r="P165" s="6"/>
    </row>
    <row r="166" spans="9:16" s="5" customFormat="1" x14ac:dyDescent="0.25">
      <c r="I166" s="6"/>
      <c r="J166" s="6"/>
      <c r="K166" s="6"/>
      <c r="L166" s="8"/>
      <c r="M166" s="7"/>
      <c r="N166" s="7"/>
      <c r="O166" s="6"/>
      <c r="P166" s="6"/>
    </row>
    <row r="167" spans="9:16" s="5" customFormat="1" x14ac:dyDescent="0.25">
      <c r="I167" s="6"/>
      <c r="J167" s="6"/>
      <c r="K167" s="6"/>
      <c r="L167" s="8"/>
      <c r="M167" s="7"/>
      <c r="N167" s="7"/>
      <c r="O167" s="6"/>
      <c r="P167" s="6"/>
    </row>
    <row r="168" spans="9:16" s="5" customFormat="1" x14ac:dyDescent="0.25">
      <c r="I168" s="6"/>
      <c r="J168" s="6"/>
      <c r="K168" s="6"/>
      <c r="L168" s="8"/>
      <c r="M168" s="7"/>
      <c r="N168" s="7"/>
      <c r="O168" s="6"/>
      <c r="P168" s="6"/>
    </row>
    <row r="169" spans="9:16" s="5" customFormat="1" x14ac:dyDescent="0.25">
      <c r="I169" s="6"/>
      <c r="J169" s="6"/>
      <c r="K169" s="6"/>
      <c r="L169" s="8"/>
      <c r="M169" s="7"/>
      <c r="N169" s="7"/>
      <c r="O169" s="6"/>
      <c r="P169" s="6"/>
    </row>
    <row r="170" spans="9:16" s="5" customFormat="1" x14ac:dyDescent="0.25">
      <c r="I170" s="6"/>
      <c r="J170" s="6"/>
      <c r="K170" s="6"/>
      <c r="L170" s="8"/>
      <c r="M170" s="7"/>
      <c r="N170" s="7"/>
      <c r="O170" s="6"/>
      <c r="P170" s="6"/>
    </row>
    <row r="171" spans="9:16" s="5" customFormat="1" x14ac:dyDescent="0.25">
      <c r="I171" s="6"/>
      <c r="J171" s="6"/>
      <c r="K171" s="6"/>
      <c r="L171" s="8"/>
      <c r="M171" s="7"/>
      <c r="N171" s="7"/>
      <c r="O171" s="6"/>
      <c r="P171" s="6"/>
    </row>
    <row r="172" spans="9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9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9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9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9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  <row r="429" spans="9:16" s="5" customFormat="1" x14ac:dyDescent="0.25">
      <c r="I429" s="6"/>
      <c r="J429" s="6"/>
      <c r="K429" s="6"/>
      <c r="L429" s="8"/>
      <c r="M429" s="7"/>
      <c r="N429" s="7"/>
      <c r="O429" s="6"/>
      <c r="P429" s="6"/>
    </row>
    <row r="430" spans="9:16" s="5" customFormat="1" x14ac:dyDescent="0.25">
      <c r="I430" s="6"/>
      <c r="J430" s="6"/>
      <c r="K430" s="6"/>
      <c r="L430" s="8"/>
      <c r="M430" s="7"/>
      <c r="N430" s="7"/>
      <c r="O430" s="6"/>
      <c r="P430" s="6"/>
    </row>
    <row r="431" spans="9:16" s="5" customFormat="1" x14ac:dyDescent="0.25">
      <c r="I431" s="6"/>
      <c r="J431" s="6"/>
      <c r="K431" s="6"/>
      <c r="L431" s="8"/>
      <c r="M431" s="7"/>
      <c r="N431" s="7"/>
      <c r="O431" s="6"/>
      <c r="P431" s="6"/>
    </row>
    <row r="432" spans="9:16" s="5" customFormat="1" x14ac:dyDescent="0.25">
      <c r="I432" s="6"/>
      <c r="J432" s="6"/>
      <c r="K432" s="6"/>
      <c r="L432" s="8"/>
      <c r="M432" s="7"/>
      <c r="N432" s="7"/>
      <c r="O432" s="6"/>
      <c r="P432" s="6"/>
    </row>
  </sheetData>
  <mergeCells count="72">
    <mergeCell ref="A80:F80"/>
    <mergeCell ref="A82:B82"/>
    <mergeCell ref="A83:B83"/>
    <mergeCell ref="A71:B71"/>
    <mergeCell ref="E71:F71"/>
    <mergeCell ref="A86:C86"/>
    <mergeCell ref="A70:B70"/>
    <mergeCell ref="E70:F70"/>
    <mergeCell ref="A72:B72"/>
    <mergeCell ref="E72:F72"/>
    <mergeCell ref="A74:F74"/>
    <mergeCell ref="A76:B76"/>
    <mergeCell ref="E76:F76"/>
    <mergeCell ref="E77:F77"/>
    <mergeCell ref="E78:F78"/>
    <mergeCell ref="A63:C63"/>
    <mergeCell ref="A64:C64"/>
    <mergeCell ref="A66:F66"/>
    <mergeCell ref="A67:B67"/>
    <mergeCell ref="E67:F67"/>
    <mergeCell ref="A68:B68"/>
    <mergeCell ref="E68:F68"/>
    <mergeCell ref="A59:C59"/>
    <mergeCell ref="D59:E59"/>
    <mergeCell ref="A60:C60"/>
    <mergeCell ref="D60:E60"/>
    <mergeCell ref="A69:B69"/>
    <mergeCell ref="E69:F69"/>
    <mergeCell ref="A61:C61"/>
    <mergeCell ref="D61:E61"/>
    <mergeCell ref="A62:C62"/>
    <mergeCell ref="D62:E62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37:G37"/>
    <mergeCell ref="A39:E39"/>
    <mergeCell ref="A43:C43"/>
    <mergeCell ref="D43:E43"/>
    <mergeCell ref="A45:C45"/>
    <mergeCell ref="D45:E45"/>
    <mergeCell ref="A44:C44"/>
    <mergeCell ref="D44:E44"/>
    <mergeCell ref="A2:G2"/>
    <mergeCell ref="A3:G3"/>
    <mergeCell ref="A4:G4"/>
    <mergeCell ref="A5:G5"/>
    <mergeCell ref="A18:G18"/>
    <mergeCell ref="A21:A22"/>
    <mergeCell ref="D21:E21"/>
    <mergeCell ref="A30:G30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Ульян 12 4 кат (голос)</vt:lpstr>
      <vt:lpstr>'Ульян 12 4 кат (голос)'!Область_печати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2022-03-29T12:00:40Z</dcterms:created>
  <dcterms:modified xsi:type="dcterms:W3CDTF">2022-03-29T12:00:59Z</dcterms:modified>
</cp:coreProperties>
</file>